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ข้อ 16\"/>
    </mc:Choice>
  </mc:AlternateContent>
  <xr:revisionPtr revIDLastSave="0" documentId="13_ncr:1_{373A89DA-7E2B-45CC-B9C9-4DABD0824721}" xr6:coauthVersionLast="47" xr6:coauthVersionMax="47" xr10:uidLastSave="{00000000-0000-0000-0000-000000000000}"/>
  <bookViews>
    <workbookView xWindow="-120" yWindow="-120" windowWidth="29040" windowHeight="15840" xr2:uid="{B772F828-E247-449D-8E78-8CFE5E5731D0}"/>
  </bookViews>
  <sheets>
    <sheet name="O16ความก้าวหน้าจัดซื้อจัดจ้าง" sheetId="3" r:id="rId1"/>
    <sheet name="O16ความก้าวหน้าจัดซื้อจัดจ้ (2)" sheetId="5" r:id="rId2"/>
  </sheets>
  <definedNames>
    <definedName name="_xlnm.Print_Titles" localSheetId="1">'O16ความก้าวหน้าจัดซื้อจัดจ้ (2)'!$1:$5</definedName>
    <definedName name="_xlnm.Print_Titles" localSheetId="0">O16ความก้าวหน้าจัดซื้อจัดจ้าง!$1:$5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5" l="1"/>
  <c r="B74" i="5"/>
  <c r="C73" i="5"/>
  <c r="B73" i="5"/>
  <c r="C70" i="5"/>
  <c r="B70" i="5"/>
  <c r="C69" i="5"/>
  <c r="B69" i="5"/>
  <c r="C68" i="5"/>
  <c r="B68" i="5"/>
  <c r="C67" i="5"/>
  <c r="B67" i="5"/>
  <c r="C65" i="5"/>
  <c r="B65" i="5"/>
  <c r="C64" i="5"/>
  <c r="B64" i="5"/>
  <c r="C34" i="5"/>
  <c r="B34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2" i="5"/>
  <c r="B12" i="5"/>
  <c r="C11" i="5"/>
  <c r="B11" i="5"/>
  <c r="C10" i="5"/>
  <c r="B10" i="5"/>
  <c r="C9" i="5"/>
  <c r="B9" i="5"/>
  <c r="C7" i="5"/>
  <c r="B7" i="5"/>
  <c r="C6" i="5"/>
  <c r="B6" i="5"/>
  <c r="C34" i="3"/>
  <c r="B34" i="3"/>
  <c r="C35" i="3"/>
  <c r="C31" i="3"/>
  <c r="C30" i="3"/>
  <c r="C29" i="3"/>
  <c r="C28" i="3"/>
  <c r="C26" i="3"/>
  <c r="C25" i="3"/>
  <c r="C23" i="3"/>
  <c r="C22" i="3"/>
  <c r="C21" i="3"/>
  <c r="C20" i="3"/>
  <c r="C19" i="3"/>
  <c r="C18" i="3"/>
  <c r="C17" i="3"/>
  <c r="C16" i="3"/>
  <c r="C15" i="3"/>
  <c r="C12" i="3"/>
  <c r="C11" i="3"/>
  <c r="C10" i="3"/>
  <c r="C9" i="3"/>
  <c r="C7" i="3"/>
  <c r="C6" i="3"/>
  <c r="B35" i="3"/>
  <c r="B31" i="3"/>
  <c r="B30" i="3"/>
  <c r="B29" i="3"/>
  <c r="B28" i="3"/>
  <c r="B26" i="3"/>
  <c r="B25" i="3"/>
  <c r="B23" i="3"/>
  <c r="B22" i="3"/>
  <c r="B21" i="3"/>
  <c r="B20" i="3"/>
  <c r="B19" i="3"/>
  <c r="B18" i="3"/>
  <c r="B17" i="3"/>
  <c r="B16" i="3"/>
  <c r="B15" i="3"/>
  <c r="B12" i="3"/>
  <c r="B11" i="3"/>
  <c r="B10" i="3"/>
  <c r="B9" i="3"/>
  <c r="B7" i="3"/>
  <c r="B6" i="3"/>
</calcChain>
</file>

<file path=xl/sharedStrings.xml><?xml version="1.0" encoding="utf-8"?>
<sst xmlns="http://schemas.openxmlformats.org/spreadsheetml/2006/main" count="453" uniqueCount="124">
  <si>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</si>
  <si>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</si>
  <si>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</si>
  <si>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</si>
  <si>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</si>
  <si>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</si>
  <si>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</si>
  <si>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</si>
  <si>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ความก้าวหน้าการจัดซื้อจัดจ้างหรือการจัดหาพัสดุ</t>
  </si>
  <si>
    <t>ไม่มี</t>
  </si>
  <si>
    <t>ของหน่วยงานที่มีการลงนามในสัญญาแล้ว ณ 31 มีนาคม 2567</t>
  </si>
  <si>
    <t>วิธีเฉพาะเจาะจง</t>
  </si>
  <si>
    <t xml:space="preserve">สำนักงานศึกษาธิภาค 16 </t>
  </si>
  <si>
    <t>1860200084667</t>
  </si>
  <si>
    <t>1579900306027</t>
  </si>
  <si>
    <t>1571800000221</t>
  </si>
  <si>
    <t>1560100265735</t>
  </si>
  <si>
    <t>1579900302200</t>
  </si>
  <si>
    <t>1100800998828</t>
  </si>
  <si>
    <t>0107564000014</t>
  </si>
  <si>
    <t>3570101350589</t>
  </si>
  <si>
    <t>3570101349840</t>
  </si>
  <si>
    <t>5570100085993</t>
  </si>
  <si>
    <t>3570101515413</t>
  </si>
  <si>
    <t>1570500107304</t>
  </si>
  <si>
    <t>1409900831505</t>
  </si>
  <si>
    <t>8570176002465</t>
  </si>
  <si>
    <t>1570500229540</t>
  </si>
  <si>
    <t>1579900686032</t>
  </si>
  <si>
    <t>0575551000155</t>
  </si>
  <si>
    <t>1579900062144</t>
  </si>
  <si>
    <t>0573559001817</t>
  </si>
  <si>
    <t>3579900275918</t>
  </si>
  <si>
    <t>0573566000642</t>
  </si>
  <si>
    <t>573560001191</t>
  </si>
  <si>
    <t>0573559001582</t>
  </si>
  <si>
    <t>0575549000151</t>
  </si>
  <si>
    <t>3579900220161</t>
  </si>
  <si>
    <t>น.ส.ประภาพร ตุ้ยสุวรรณ์</t>
  </si>
  <si>
    <t>นายอทิพงศ์ งามนัก</t>
  </si>
  <si>
    <t>น.ส.ยุพาพิน หลึกอ่อน</t>
  </si>
  <si>
    <t>น.ส.นิรมล สัตยาคุณ</t>
  </si>
  <si>
    <t>น.ส.รจนา จันทร์ไฝ</t>
  </si>
  <si>
    <t>นายวรุฒ  บุญประกอบ</t>
  </si>
  <si>
    <t>นางญาณภัทร ปฏิเสน</t>
  </si>
  <si>
    <t>บริษัท โทรคมนาคมแห่งชาติ จำกัด (มหาชน) (บมจ.ทีโอที)</t>
  </si>
  <si>
    <t>บริษัท โทรคมนาคมแห่งชาติ จำกัด (มหาชน) (บมจ.กสท.โทรคมนาคม)</t>
  </si>
  <si>
    <t>นายมั่ง ปัญญาบุญ</t>
  </si>
  <si>
    <t>นายอำนวย ใจยะ</t>
  </si>
  <si>
    <t>นายสมเดช อภิวงค์ษา</t>
  </si>
  <si>
    <t>นางสาวณฐมล เทพอินถา</t>
  </si>
  <si>
    <t xml:space="preserve">นางสาวอนงค์  ภัทรภานุกุล  </t>
  </si>
  <si>
    <t>นางสาวมัณฑนา สุดเพาะ</t>
  </si>
  <si>
    <t>นายนฤบดินทร์ จิ่งมาดา</t>
  </si>
  <si>
    <t>นายพงศธร รัตนจันทร์</t>
  </si>
  <si>
    <t>นายวิชวินห์ เครือวงศ์</t>
  </si>
  <si>
    <t>บจ. โตโยต้าเชียงราย</t>
  </si>
  <si>
    <t>ปูจัน โปรดักส์ชั่น</t>
  </si>
  <si>
    <t>นายนฤเทพ ทะยะนิน</t>
  </si>
  <si>
    <t>หจก.บ้านนายช่าง</t>
  </si>
  <si>
    <t>หจก.มัสพาณิช</t>
  </si>
  <si>
    <t>หจก. ไอที โปรเจค แอนด์ ซัพพลาย</t>
  </si>
  <si>
    <t>บริษัท โฟร์ดี ซัพพลาย จำกัด</t>
  </si>
  <si>
    <t>บจก.โตโยต้าเชียงราย</t>
  </si>
  <si>
    <t>น.ส.หิรัณยเกศ ตรีอินทร์ทอง</t>
  </si>
  <si>
    <t>66109089006</t>
  </si>
  <si>
    <t>66109161289</t>
  </si>
  <si>
    <t>66109213856</t>
  </si>
  <si>
    <t>66109192918</t>
  </si>
  <si>
    <t>66109214861</t>
  </si>
  <si>
    <t>66109200517</t>
  </si>
  <si>
    <t>66109200628</t>
  </si>
  <si>
    <t>66119055736</t>
  </si>
  <si>
    <t>66119098272</t>
  </si>
  <si>
    <t>66129170049</t>
  </si>
  <si>
    <t>66129172691</t>
  </si>
  <si>
    <t>66129174419</t>
  </si>
  <si>
    <t>66129179433</t>
  </si>
  <si>
    <t>66129234798</t>
  </si>
  <si>
    <t>66129254888</t>
  </si>
  <si>
    <t>66129257714</t>
  </si>
  <si>
    <t>66129263027</t>
  </si>
  <si>
    <t>67019046131</t>
  </si>
  <si>
    <t>67019046744</t>
  </si>
  <si>
    <t>67019047595</t>
  </si>
  <si>
    <t>67019049090</t>
  </si>
  <si>
    <t>67019050281</t>
  </si>
  <si>
    <t>67019064565</t>
  </si>
  <si>
    <t>67019070720</t>
  </si>
  <si>
    <t>67019127914</t>
  </si>
  <si>
    <t>66129463985</t>
  </si>
  <si>
    <t>67019454721</t>
  </si>
  <si>
    <t>67019557422</t>
  </si>
  <si>
    <t>9 ต.ค.66</t>
  </si>
  <si>
    <t>30 ต.ค. 66</t>
  </si>
  <si>
    <t>1 พ.ย. 66</t>
  </si>
  <si>
    <t>2 ม.ค. 67</t>
  </si>
  <si>
    <t>9 ม.ค.67</t>
  </si>
  <si>
    <t>4 ม.ค. 67</t>
  </si>
  <si>
    <t>18 ม.ค.67</t>
  </si>
  <si>
    <t>22 ม.ค.67</t>
  </si>
  <si>
    <t>2 ก.พ. 67</t>
  </si>
  <si>
    <t>16 ก.พ. 67</t>
  </si>
  <si>
    <t>23 ก.พ. 67</t>
  </si>
  <si>
    <t>19 มี.ค. 67</t>
  </si>
  <si>
    <t xml:space="preserve">ดีไซน์ อ๊อฟ อาร์ต </t>
  </si>
  <si>
    <t>18 ม.ค. 67</t>
  </si>
  <si>
    <t xml:space="preserve">บริษัท เจ เอ็ม ยางยนต์ จำกัด </t>
  </si>
  <si>
    <t>0575561000328</t>
  </si>
  <si>
    <t>31 ธ.ค. 66</t>
  </si>
  <si>
    <t>30 ก.ย. 67</t>
  </si>
  <si>
    <t>7 ธ.ค. 66</t>
  </si>
  <si>
    <t>14 ธ.ค. 66</t>
  </si>
  <si>
    <t>8 ก.พ. 67</t>
  </si>
  <si>
    <t>31 มี.ค. 67</t>
  </si>
  <si>
    <t>11 ม.ค. 67</t>
  </si>
  <si>
    <t>22 ม.ค. 67</t>
  </si>
  <si>
    <t>25 ม.ค. 67</t>
  </si>
  <si>
    <t>29 ม.ค.67</t>
  </si>
  <si>
    <t>7 ก.พ. 67</t>
  </si>
  <si>
    <t>19 ก.พ. 67</t>
  </si>
  <si>
    <t>1 มี.ค. 67</t>
  </si>
  <si>
    <t>67019327490</t>
  </si>
  <si>
    <t>23 ม.ค.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</si>
</sst>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1000000]0\ 0000\ 00000\ 00\ 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164" fontId="3" fillId="0" borderId="1" xfId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39" fontId="3" fillId="0" borderId="1" xfId="1" applyNumberFormat="1" applyFont="1" applyBorder="1"/>
    <xf numFmtId="165" fontId="3" fillId="0" borderId="1" xfId="1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4" fontId="3" fillId="0" borderId="1" xfId="1" applyFont="1" applyBorder="1"/>
    <xf numFmtId="165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A92CC794-D3C7-40A1-80BB-50F277733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A515-E065-49EA-BF9A-25839831BA39}">
  <dimension ref="A1:H42"/>
  <sheetViews>
    <sheetView tabSelected="1" workbookViewId="0">
      <selection activeCell="E11" sqref="E11"/>
    </sheetView>
  </sheetViews>
  <sheetFormatPr defaultColWidth="9" defaultRowHeight="20.25"/>
  <cols>
    <col min="1" max="1" width="13.85546875" style="1" customWidth="1"/>
    <col min="2" max="2" width="11.5703125" style="1" customWidth="1"/>
    <col min="3" max="3" width="12.42578125" style="1" customWidth="1"/>
    <col min="4" max="4" width="18.42578125" style="1" bestFit="1" customWidth="1"/>
    <col min="5" max="5" width="27.5703125" style="1" customWidth="1"/>
    <col min="6" max="6" width="13.42578125" style="1" customWidth="1"/>
    <col min="7" max="7" width="12.28515625" style="1" customWidth="1"/>
    <col min="8" max="8" width="12.7109375" style="1" customWidth="1"/>
    <col min="9" max="16384" width="9" style="1"/>
  </cols>
  <sheetData>
    <row r="1" spans="1:8">
      <c r="A1" s="27" t="s">
        <v>8</v>
      </c>
      <c r="B1" s="27"/>
      <c r="C1" s="27"/>
      <c r="D1" s="27"/>
      <c r="E1" s="27"/>
      <c r="F1" s="27"/>
      <c r="G1" s="27"/>
      <c r="H1" s="27"/>
    </row>
    <row r="2" spans="1:8">
      <c r="A2" s="27" t="s">
        <v>10</v>
      </c>
      <c r="B2" s="27"/>
      <c r="C2" s="27"/>
      <c r="D2" s="27"/>
      <c r="E2" s="27"/>
      <c r="F2" s="27"/>
      <c r="G2" s="27"/>
      <c r="H2" s="27"/>
    </row>
    <row r="3" spans="1:8">
      <c r="A3" s="27" t="s">
        <v>12</v>
      </c>
      <c r="B3" s="27"/>
      <c r="C3" s="27"/>
      <c r="D3" s="27"/>
      <c r="E3" s="27"/>
      <c r="F3" s="27"/>
      <c r="G3" s="27"/>
      <c r="H3" s="27"/>
    </row>
    <row r="5" spans="1:8" ht="39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>
      <c r="A6" s="3" t="s">
        <v>11</v>
      </c>
      <c r="B6" s="7">
        <f>12000*3</f>
        <v>36000</v>
      </c>
      <c r="C6" s="7">
        <f>12000*3</f>
        <v>36000</v>
      </c>
      <c r="D6" s="8" t="s">
        <v>13</v>
      </c>
      <c r="E6" s="3" t="s">
        <v>38</v>
      </c>
      <c r="F6" s="9" t="s">
        <v>65</v>
      </c>
      <c r="G6" s="3" t="s">
        <v>93</v>
      </c>
      <c r="H6" s="3" t="s">
        <v>109</v>
      </c>
    </row>
    <row r="7" spans="1:8">
      <c r="A7" s="3" t="s">
        <v>11</v>
      </c>
      <c r="B7" s="7">
        <f t="shared" ref="B7:C9" si="0">12000*3</f>
        <v>36000</v>
      </c>
      <c r="C7" s="7">
        <f t="shared" si="0"/>
        <v>36000</v>
      </c>
      <c r="D7" s="8" t="s">
        <v>14</v>
      </c>
      <c r="E7" s="3" t="s">
        <v>39</v>
      </c>
      <c r="F7" s="9" t="s">
        <v>66</v>
      </c>
      <c r="G7" s="3" t="s">
        <v>93</v>
      </c>
      <c r="H7" s="3" t="s">
        <v>109</v>
      </c>
    </row>
    <row r="8" spans="1:8">
      <c r="A8" s="3" t="s">
        <v>11</v>
      </c>
      <c r="B8" s="7">
        <v>34320</v>
      </c>
      <c r="C8" s="7">
        <v>34320</v>
      </c>
      <c r="D8" s="8" t="s">
        <v>15</v>
      </c>
      <c r="E8" s="3" t="s">
        <v>40</v>
      </c>
      <c r="F8" s="9" t="s">
        <v>67</v>
      </c>
      <c r="G8" s="3" t="s">
        <v>93</v>
      </c>
      <c r="H8" s="3" t="s">
        <v>109</v>
      </c>
    </row>
    <row r="9" spans="1:8">
      <c r="A9" s="3" t="s">
        <v>11</v>
      </c>
      <c r="B9" s="7">
        <f t="shared" si="0"/>
        <v>36000</v>
      </c>
      <c r="C9" s="7">
        <f t="shared" si="0"/>
        <v>36000</v>
      </c>
      <c r="D9" s="8" t="s">
        <v>16</v>
      </c>
      <c r="E9" s="3" t="s">
        <v>41</v>
      </c>
      <c r="F9" s="9" t="s">
        <v>68</v>
      </c>
      <c r="G9" s="3" t="s">
        <v>93</v>
      </c>
      <c r="H9" s="3" t="s">
        <v>109</v>
      </c>
    </row>
    <row r="10" spans="1:8">
      <c r="A10" s="3" t="s">
        <v>11</v>
      </c>
      <c r="B10" s="7">
        <f>11440*3</f>
        <v>34320</v>
      </c>
      <c r="C10" s="7">
        <f>11440*3</f>
        <v>34320</v>
      </c>
      <c r="D10" s="8" t="s">
        <v>17</v>
      </c>
      <c r="E10" s="3" t="s">
        <v>42</v>
      </c>
      <c r="F10" s="9" t="s">
        <v>69</v>
      </c>
      <c r="G10" s="3" t="s">
        <v>93</v>
      </c>
      <c r="H10" s="3" t="s">
        <v>109</v>
      </c>
    </row>
    <row r="11" spans="1:8">
      <c r="A11" s="3" t="s">
        <v>11</v>
      </c>
      <c r="B11" s="7">
        <f>9500*3</f>
        <v>28500</v>
      </c>
      <c r="C11" s="7">
        <f>9500*3</f>
        <v>28500</v>
      </c>
      <c r="D11" s="8" t="s">
        <v>18</v>
      </c>
      <c r="E11" s="3" t="s">
        <v>43</v>
      </c>
      <c r="F11" s="9" t="s">
        <v>70</v>
      </c>
      <c r="G11" s="3" t="s">
        <v>93</v>
      </c>
      <c r="H11" s="3" t="s">
        <v>109</v>
      </c>
    </row>
    <row r="12" spans="1:8">
      <c r="A12" s="3" t="s">
        <v>11</v>
      </c>
      <c r="B12" s="7">
        <f>9500*3</f>
        <v>28500</v>
      </c>
      <c r="C12" s="7">
        <f>9500*3</f>
        <v>28500</v>
      </c>
      <c r="D12" s="8" t="s">
        <v>30</v>
      </c>
      <c r="E12" s="3" t="s">
        <v>44</v>
      </c>
      <c r="F12" s="9" t="s">
        <v>71</v>
      </c>
      <c r="G12" s="3" t="s">
        <v>93</v>
      </c>
      <c r="H12" s="3" t="s">
        <v>109</v>
      </c>
    </row>
    <row r="13" spans="1:8" ht="40.5">
      <c r="A13" s="6" t="s">
        <v>11</v>
      </c>
      <c r="B13" s="10">
        <v>71775.600000000006</v>
      </c>
      <c r="C13" s="10">
        <v>71775.600000000006</v>
      </c>
      <c r="D13" s="11" t="s">
        <v>19</v>
      </c>
      <c r="E13" s="4" t="s">
        <v>45</v>
      </c>
      <c r="F13" s="12" t="s">
        <v>72</v>
      </c>
      <c r="G13" s="6" t="s">
        <v>94</v>
      </c>
      <c r="H13" s="3" t="s">
        <v>110</v>
      </c>
    </row>
    <row r="14" spans="1:8" ht="60.75">
      <c r="A14" s="3" t="s">
        <v>11</v>
      </c>
      <c r="B14" s="10">
        <v>72000</v>
      </c>
      <c r="C14" s="10">
        <v>72000</v>
      </c>
      <c r="D14" s="11" t="s">
        <v>19</v>
      </c>
      <c r="E14" s="4" t="s">
        <v>46</v>
      </c>
      <c r="F14" s="12" t="s">
        <v>73</v>
      </c>
      <c r="G14" s="6" t="s">
        <v>94</v>
      </c>
      <c r="H14" s="3" t="s">
        <v>110</v>
      </c>
    </row>
    <row r="15" spans="1:8">
      <c r="A15" s="3" t="s">
        <v>11</v>
      </c>
      <c r="B15" s="7">
        <f>10000*12</f>
        <v>120000</v>
      </c>
      <c r="C15" s="7">
        <f>10000*12</f>
        <v>120000</v>
      </c>
      <c r="D15" s="8" t="s">
        <v>20</v>
      </c>
      <c r="E15" s="3" t="s">
        <v>47</v>
      </c>
      <c r="F15" s="9" t="s">
        <v>74</v>
      </c>
      <c r="G15" s="3" t="s">
        <v>94</v>
      </c>
      <c r="H15" s="3" t="s">
        <v>110</v>
      </c>
    </row>
    <row r="16" spans="1:8">
      <c r="A16" s="3" t="s">
        <v>11</v>
      </c>
      <c r="B16" s="7">
        <f t="shared" ref="B16:C17" si="1">10000*12</f>
        <v>120000</v>
      </c>
      <c r="C16" s="7">
        <f t="shared" si="1"/>
        <v>120000</v>
      </c>
      <c r="D16" s="11" t="s">
        <v>21</v>
      </c>
      <c r="E16" s="3" t="s">
        <v>48</v>
      </c>
      <c r="F16" s="9" t="s">
        <v>75</v>
      </c>
      <c r="G16" s="3" t="s">
        <v>94</v>
      </c>
      <c r="H16" s="3" t="s">
        <v>110</v>
      </c>
    </row>
    <row r="17" spans="1:8">
      <c r="A17" s="3" t="s">
        <v>11</v>
      </c>
      <c r="B17" s="7">
        <f t="shared" si="1"/>
        <v>120000</v>
      </c>
      <c r="C17" s="7">
        <f t="shared" si="1"/>
        <v>120000</v>
      </c>
      <c r="D17" s="11" t="s">
        <v>22</v>
      </c>
      <c r="E17" s="3" t="s">
        <v>49</v>
      </c>
      <c r="F17" s="9" t="s">
        <v>76</v>
      </c>
      <c r="G17" s="3" t="s">
        <v>94</v>
      </c>
      <c r="H17" s="3" t="s">
        <v>110</v>
      </c>
    </row>
    <row r="18" spans="1:8">
      <c r="A18" s="3" t="s">
        <v>11</v>
      </c>
      <c r="B18" s="7">
        <f>9500*12</f>
        <v>114000</v>
      </c>
      <c r="C18" s="7">
        <f>9500*12</f>
        <v>114000</v>
      </c>
      <c r="D18" s="13" t="s">
        <v>23</v>
      </c>
      <c r="E18" s="3" t="s">
        <v>50</v>
      </c>
      <c r="F18" s="9" t="s">
        <v>77</v>
      </c>
      <c r="G18" s="3" t="s">
        <v>94</v>
      </c>
      <c r="H18" s="3" t="s">
        <v>110</v>
      </c>
    </row>
    <row r="19" spans="1:8">
      <c r="A19" s="3" t="s">
        <v>11</v>
      </c>
      <c r="B19" s="7">
        <f t="shared" ref="B19:C20" si="2">9500*12</f>
        <v>114000</v>
      </c>
      <c r="C19" s="7">
        <f t="shared" si="2"/>
        <v>114000</v>
      </c>
      <c r="D19" s="13" t="s">
        <v>24</v>
      </c>
      <c r="E19" s="2" t="s">
        <v>51</v>
      </c>
      <c r="F19" s="9" t="s">
        <v>78</v>
      </c>
      <c r="G19" s="3" t="s">
        <v>94</v>
      </c>
      <c r="H19" s="3" t="s">
        <v>110</v>
      </c>
    </row>
    <row r="20" spans="1:8">
      <c r="A20" s="3" t="s">
        <v>11</v>
      </c>
      <c r="B20" s="7">
        <f t="shared" si="2"/>
        <v>114000</v>
      </c>
      <c r="C20" s="7">
        <f t="shared" si="2"/>
        <v>114000</v>
      </c>
      <c r="D20" s="13" t="s">
        <v>25</v>
      </c>
      <c r="E20" s="3" t="s">
        <v>52</v>
      </c>
      <c r="F20" s="14">
        <v>66129254138</v>
      </c>
      <c r="G20" s="3" t="s">
        <v>94</v>
      </c>
      <c r="H20" s="3" t="s">
        <v>110</v>
      </c>
    </row>
    <row r="21" spans="1:8">
      <c r="A21" s="3" t="s">
        <v>11</v>
      </c>
      <c r="B21" s="7">
        <f>11440*12</f>
        <v>137280</v>
      </c>
      <c r="C21" s="7">
        <f>11440*12</f>
        <v>137280</v>
      </c>
      <c r="D21" s="15" t="s">
        <v>26</v>
      </c>
      <c r="E21" s="3" t="s">
        <v>53</v>
      </c>
      <c r="F21" s="9" t="s">
        <v>79</v>
      </c>
      <c r="G21" s="3" t="s">
        <v>94</v>
      </c>
      <c r="H21" s="3" t="s">
        <v>110</v>
      </c>
    </row>
    <row r="22" spans="1:8">
      <c r="A22" s="3" t="s">
        <v>11</v>
      </c>
      <c r="B22" s="7">
        <f>12000*12</f>
        <v>144000</v>
      </c>
      <c r="C22" s="7">
        <f>12000*12</f>
        <v>144000</v>
      </c>
      <c r="D22" s="13" t="s">
        <v>27</v>
      </c>
      <c r="E22" s="12" t="s">
        <v>54</v>
      </c>
      <c r="F22" s="9" t="s">
        <v>80</v>
      </c>
      <c r="G22" s="3" t="s">
        <v>94</v>
      </c>
      <c r="H22" s="3" t="s">
        <v>110</v>
      </c>
    </row>
    <row r="23" spans="1:8">
      <c r="A23" s="3" t="s">
        <v>11</v>
      </c>
      <c r="B23" s="7">
        <f>10000*11</f>
        <v>110000</v>
      </c>
      <c r="C23" s="7">
        <f>10000*11</f>
        <v>110000</v>
      </c>
      <c r="D23" s="13" t="s">
        <v>28</v>
      </c>
      <c r="E23" s="3" t="s">
        <v>55</v>
      </c>
      <c r="F23" s="9" t="s">
        <v>81</v>
      </c>
      <c r="G23" s="3" t="s">
        <v>95</v>
      </c>
      <c r="H23" s="3" t="s">
        <v>110</v>
      </c>
    </row>
    <row r="24" spans="1:8">
      <c r="A24" s="3" t="s">
        <v>11</v>
      </c>
      <c r="B24" s="16">
        <v>27390.5</v>
      </c>
      <c r="C24" s="16">
        <v>27390.5</v>
      </c>
      <c r="D24" s="15" t="s">
        <v>29</v>
      </c>
      <c r="E24" s="3" t="s">
        <v>56</v>
      </c>
      <c r="F24" s="14">
        <v>66129097181</v>
      </c>
      <c r="G24" s="3" t="s">
        <v>111</v>
      </c>
      <c r="H24" s="3" t="s">
        <v>112</v>
      </c>
    </row>
    <row r="25" spans="1:8">
      <c r="A25" s="3" t="s">
        <v>11</v>
      </c>
      <c r="B25" s="7">
        <f>12000*3</f>
        <v>36000</v>
      </c>
      <c r="C25" s="7">
        <f>12000*3</f>
        <v>36000</v>
      </c>
      <c r="D25" s="8" t="s">
        <v>13</v>
      </c>
      <c r="E25" s="3" t="s">
        <v>38</v>
      </c>
      <c r="F25" s="9" t="s">
        <v>82</v>
      </c>
      <c r="G25" s="3" t="s">
        <v>96</v>
      </c>
      <c r="H25" s="3" t="s">
        <v>114</v>
      </c>
    </row>
    <row r="26" spans="1:8">
      <c r="A26" s="3" t="s">
        <v>11</v>
      </c>
      <c r="B26" s="7">
        <f t="shared" ref="B26:C28" si="3">12000*3</f>
        <v>36000</v>
      </c>
      <c r="C26" s="7">
        <f t="shared" si="3"/>
        <v>36000</v>
      </c>
      <c r="D26" s="8" t="s">
        <v>14</v>
      </c>
      <c r="E26" s="3" t="s">
        <v>39</v>
      </c>
      <c r="F26" s="9" t="s">
        <v>83</v>
      </c>
      <c r="G26" s="3" t="s">
        <v>96</v>
      </c>
      <c r="H26" s="3" t="s">
        <v>114</v>
      </c>
    </row>
    <row r="27" spans="1:8">
      <c r="A27" s="3" t="s">
        <v>11</v>
      </c>
      <c r="B27" s="7">
        <v>34320</v>
      </c>
      <c r="C27" s="7">
        <v>34320</v>
      </c>
      <c r="D27" s="8" t="s">
        <v>15</v>
      </c>
      <c r="E27" s="3" t="s">
        <v>40</v>
      </c>
      <c r="F27" s="9" t="s">
        <v>84</v>
      </c>
      <c r="G27" s="3" t="s">
        <v>96</v>
      </c>
      <c r="H27" s="3" t="s">
        <v>114</v>
      </c>
    </row>
    <row r="28" spans="1:8">
      <c r="A28" s="3" t="s">
        <v>11</v>
      </c>
      <c r="B28" s="7">
        <f t="shared" si="3"/>
        <v>36000</v>
      </c>
      <c r="C28" s="7">
        <f t="shared" si="3"/>
        <v>36000</v>
      </c>
      <c r="D28" s="8" t="s">
        <v>16</v>
      </c>
      <c r="E28" s="3" t="s">
        <v>41</v>
      </c>
      <c r="F28" s="9" t="s">
        <v>85</v>
      </c>
      <c r="G28" s="3" t="s">
        <v>96</v>
      </c>
      <c r="H28" s="3" t="s">
        <v>114</v>
      </c>
    </row>
    <row r="29" spans="1:8">
      <c r="A29" s="3" t="s">
        <v>11</v>
      </c>
      <c r="B29" s="7">
        <f>11440*3</f>
        <v>34320</v>
      </c>
      <c r="C29" s="7">
        <f>11440*3</f>
        <v>34320</v>
      </c>
      <c r="D29" s="8" t="s">
        <v>17</v>
      </c>
      <c r="E29" s="3" t="s">
        <v>42</v>
      </c>
      <c r="F29" s="8" t="s">
        <v>86</v>
      </c>
      <c r="G29" s="3" t="s">
        <v>96</v>
      </c>
      <c r="H29" s="3" t="s">
        <v>114</v>
      </c>
    </row>
    <row r="30" spans="1:8">
      <c r="A30" s="3" t="s">
        <v>11</v>
      </c>
      <c r="B30" s="7">
        <f t="shared" ref="B30:C31" si="4">9500*3</f>
        <v>28500</v>
      </c>
      <c r="C30" s="7">
        <f t="shared" si="4"/>
        <v>28500</v>
      </c>
      <c r="D30" s="8" t="s">
        <v>18</v>
      </c>
      <c r="E30" s="3" t="s">
        <v>43</v>
      </c>
      <c r="F30" s="12" t="s">
        <v>87</v>
      </c>
      <c r="G30" s="3" t="s">
        <v>96</v>
      </c>
      <c r="H30" s="3" t="s">
        <v>114</v>
      </c>
    </row>
    <row r="31" spans="1:8">
      <c r="A31" s="3" t="s">
        <v>11</v>
      </c>
      <c r="B31" s="7">
        <f t="shared" si="4"/>
        <v>28500</v>
      </c>
      <c r="C31" s="7">
        <f t="shared" si="4"/>
        <v>28500</v>
      </c>
      <c r="E31" s="3" t="s">
        <v>44</v>
      </c>
      <c r="F31" s="12" t="s">
        <v>88</v>
      </c>
      <c r="G31" s="3" t="s">
        <v>96</v>
      </c>
      <c r="H31" s="3" t="s">
        <v>114</v>
      </c>
    </row>
    <row r="32" spans="1:8">
      <c r="A32" s="3" t="s">
        <v>11</v>
      </c>
      <c r="B32" s="17">
        <v>129560</v>
      </c>
      <c r="C32" s="17">
        <v>129560</v>
      </c>
      <c r="D32" s="8" t="s">
        <v>31</v>
      </c>
      <c r="E32" s="3" t="s">
        <v>57</v>
      </c>
      <c r="F32" s="18" t="s">
        <v>89</v>
      </c>
      <c r="G32" s="6" t="s">
        <v>97</v>
      </c>
      <c r="H32" s="3" t="s">
        <v>113</v>
      </c>
    </row>
    <row r="33" spans="1:8">
      <c r="A33" s="3" t="s">
        <v>11</v>
      </c>
      <c r="B33" s="19">
        <v>25500</v>
      </c>
      <c r="C33" s="19">
        <v>25500</v>
      </c>
      <c r="D33" s="11" t="s">
        <v>32</v>
      </c>
      <c r="E33" s="3" t="s">
        <v>58</v>
      </c>
      <c r="F33" s="9" t="s">
        <v>90</v>
      </c>
      <c r="G33" s="3" t="s">
        <v>98</v>
      </c>
      <c r="H33" s="3" t="s">
        <v>115</v>
      </c>
    </row>
    <row r="34" spans="1:8">
      <c r="A34" s="3" t="s">
        <v>11</v>
      </c>
      <c r="B34" s="7">
        <f>5500*4</f>
        <v>22000</v>
      </c>
      <c r="C34" s="7">
        <f>5500*4</f>
        <v>22000</v>
      </c>
      <c r="D34" s="8" t="s">
        <v>108</v>
      </c>
      <c r="E34" s="3" t="s">
        <v>107</v>
      </c>
      <c r="F34" s="9" t="s">
        <v>122</v>
      </c>
      <c r="G34" s="14" t="s">
        <v>106</v>
      </c>
      <c r="H34" s="3" t="s">
        <v>123</v>
      </c>
    </row>
    <row r="35" spans="1:8">
      <c r="A35" s="3" t="s">
        <v>11</v>
      </c>
      <c r="B35" s="20">
        <f>2950*12</f>
        <v>35400</v>
      </c>
      <c r="C35" s="20">
        <f>2950*12</f>
        <v>35400</v>
      </c>
      <c r="D35" s="21" t="s">
        <v>33</v>
      </c>
      <c r="E35" s="22" t="s">
        <v>59</v>
      </c>
      <c r="F35" s="23" t="s">
        <v>91</v>
      </c>
      <c r="G35" s="6" t="s">
        <v>99</v>
      </c>
      <c r="H35" s="3" t="s">
        <v>117</v>
      </c>
    </row>
    <row r="36" spans="1:8">
      <c r="A36" s="3" t="s">
        <v>11</v>
      </c>
      <c r="B36" s="7">
        <v>2500</v>
      </c>
      <c r="C36" s="7">
        <v>2500</v>
      </c>
      <c r="D36" s="21" t="s">
        <v>33</v>
      </c>
      <c r="E36" s="22" t="s">
        <v>59</v>
      </c>
      <c r="F36" s="12" t="s">
        <v>9</v>
      </c>
      <c r="G36" s="3" t="s">
        <v>99</v>
      </c>
      <c r="H36" s="3" t="s">
        <v>116</v>
      </c>
    </row>
    <row r="37" spans="1:8">
      <c r="A37" s="3" t="s">
        <v>11</v>
      </c>
      <c r="B37" s="17">
        <v>34650</v>
      </c>
      <c r="C37" s="17">
        <v>34650</v>
      </c>
      <c r="D37" s="11" t="s">
        <v>34</v>
      </c>
      <c r="E37" s="24" t="s">
        <v>60</v>
      </c>
      <c r="F37" s="12" t="s">
        <v>92</v>
      </c>
      <c r="G37" s="24" t="s">
        <v>100</v>
      </c>
      <c r="H37" s="3" t="s">
        <v>118</v>
      </c>
    </row>
    <row r="38" spans="1:8">
      <c r="A38" s="3" t="s">
        <v>11</v>
      </c>
      <c r="B38" s="7">
        <v>2990</v>
      </c>
      <c r="C38" s="7">
        <v>2990</v>
      </c>
      <c r="D38" s="8" t="s">
        <v>35</v>
      </c>
      <c r="E38" s="3" t="s">
        <v>61</v>
      </c>
      <c r="F38" s="14" t="s">
        <v>9</v>
      </c>
      <c r="G38" s="6" t="s">
        <v>101</v>
      </c>
      <c r="H38" s="3" t="s">
        <v>119</v>
      </c>
    </row>
    <row r="39" spans="1:8">
      <c r="A39" s="3" t="s">
        <v>11</v>
      </c>
      <c r="B39" s="7">
        <v>510</v>
      </c>
      <c r="C39" s="7">
        <v>510</v>
      </c>
      <c r="D39" s="8" t="s">
        <v>36</v>
      </c>
      <c r="E39" s="3" t="s">
        <v>62</v>
      </c>
      <c r="F39" s="14" t="s">
        <v>9</v>
      </c>
      <c r="G39" s="3" t="s">
        <v>102</v>
      </c>
      <c r="H39" s="3" t="s">
        <v>120</v>
      </c>
    </row>
    <row r="40" spans="1:8">
      <c r="A40" s="3" t="s">
        <v>11</v>
      </c>
      <c r="B40" s="7">
        <v>1950</v>
      </c>
      <c r="C40" s="7">
        <v>1950</v>
      </c>
      <c r="D40" s="13" t="s">
        <v>37</v>
      </c>
      <c r="E40" s="3" t="s">
        <v>105</v>
      </c>
      <c r="F40" s="14" t="s">
        <v>9</v>
      </c>
      <c r="G40" s="3" t="s">
        <v>102</v>
      </c>
      <c r="H40" s="3" t="s">
        <v>120</v>
      </c>
    </row>
    <row r="41" spans="1:8">
      <c r="A41" s="3" t="s">
        <v>11</v>
      </c>
      <c r="B41" s="19">
        <v>18917.599999999999</v>
      </c>
      <c r="C41" s="19">
        <v>18917.599999999999</v>
      </c>
      <c r="D41" s="25">
        <v>575551000155</v>
      </c>
      <c r="E41" s="3" t="s">
        <v>63</v>
      </c>
      <c r="F41" s="26">
        <v>67029519992</v>
      </c>
      <c r="G41" s="3" t="s">
        <v>103</v>
      </c>
      <c r="H41" s="3" t="s">
        <v>121</v>
      </c>
    </row>
    <row r="42" spans="1:8">
      <c r="A42" s="3" t="s">
        <v>11</v>
      </c>
      <c r="B42" s="19">
        <v>5032.17</v>
      </c>
      <c r="C42" s="19">
        <v>5032.17</v>
      </c>
      <c r="D42" s="25">
        <v>1510101371741</v>
      </c>
      <c r="E42" s="3" t="s">
        <v>64</v>
      </c>
      <c r="F42" s="14">
        <v>67039356873</v>
      </c>
      <c r="G42" s="3" t="s">
        <v>104</v>
      </c>
      <c r="H42" s="3" t="s">
        <v>114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19BB-4204-4E4E-9CBD-DE7A42231FA8}">
  <dimension ref="A1:H83"/>
  <sheetViews>
    <sheetView workbookViewId="0">
      <selection activeCell="A74" sqref="A74:H75"/>
    </sheetView>
  </sheetViews>
  <sheetFormatPr defaultColWidth="9" defaultRowHeight="20.25"/>
  <cols>
    <col min="1" max="1" width="13.85546875" style="1" customWidth="1"/>
    <col min="2" max="2" width="11.5703125" style="1" customWidth="1"/>
    <col min="3" max="3" width="12.42578125" style="1" customWidth="1"/>
    <col min="4" max="4" width="18.42578125" style="1" bestFit="1" customWidth="1"/>
    <col min="5" max="5" width="27.5703125" style="1" customWidth="1"/>
    <col min="6" max="6" width="13.42578125" style="1" customWidth="1"/>
    <col min="7" max="7" width="12.28515625" style="1" customWidth="1"/>
    <col min="8" max="8" width="12.7109375" style="1" customWidth="1"/>
    <col min="9" max="16384" width="9" style="1"/>
  </cols>
  <sheetData>
    <row r="1" spans="1:8">
      <c r="A1" s="27" t="s">
        <v>8</v>
      </c>
      <c r="B1" s="27"/>
      <c r="C1" s="27"/>
      <c r="D1" s="27"/>
      <c r="E1" s="27"/>
      <c r="F1" s="27"/>
      <c r="G1" s="27"/>
      <c r="H1" s="27"/>
    </row>
    <row r="2" spans="1:8">
      <c r="A2" s="27" t="s">
        <v>10</v>
      </c>
      <c r="B2" s="27"/>
      <c r="C2" s="27"/>
      <c r="D2" s="27"/>
      <c r="E2" s="27"/>
      <c r="F2" s="27"/>
      <c r="G2" s="27"/>
      <c r="H2" s="27"/>
    </row>
    <row r="3" spans="1:8">
      <c r="A3" s="27" t="s">
        <v>12</v>
      </c>
      <c r="B3" s="27"/>
      <c r="C3" s="27"/>
      <c r="D3" s="27"/>
      <c r="E3" s="27"/>
      <c r="F3" s="27"/>
      <c r="G3" s="27"/>
      <c r="H3" s="27"/>
    </row>
    <row r="5" spans="1:8" ht="39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>
      <c r="A6" s="3" t="s">
        <v>11</v>
      </c>
      <c r="B6" s="7">
        <f>12000*3</f>
        <v>36000</v>
      </c>
      <c r="C6" s="7">
        <f>12000*3</f>
        <v>36000</v>
      </c>
      <c r="D6" s="8" t="s">
        <v>13</v>
      </c>
      <c r="E6" s="3" t="s">
        <v>38</v>
      </c>
      <c r="F6" s="9" t="s">
        <v>65</v>
      </c>
      <c r="G6" s="3" t="s">
        <v>93</v>
      </c>
      <c r="H6" s="3" t="s">
        <v>109</v>
      </c>
    </row>
    <row r="7" spans="1:8">
      <c r="A7" s="3" t="s">
        <v>11</v>
      </c>
      <c r="B7" s="7">
        <f t="shared" ref="B7:C9" si="0">12000*3</f>
        <v>36000</v>
      </c>
      <c r="C7" s="7">
        <f t="shared" si="0"/>
        <v>36000</v>
      </c>
      <c r="D7" s="8" t="s">
        <v>14</v>
      </c>
      <c r="E7" s="3" t="s">
        <v>39</v>
      </c>
      <c r="F7" s="9" t="s">
        <v>66</v>
      </c>
      <c r="G7" s="3" t="s">
        <v>93</v>
      </c>
      <c r="H7" s="3" t="s">
        <v>109</v>
      </c>
    </row>
    <row r="8" spans="1:8">
      <c r="A8" s="3" t="s">
        <v>11</v>
      </c>
      <c r="B8" s="7">
        <v>34320</v>
      </c>
      <c r="C8" s="7">
        <v>34320</v>
      </c>
      <c r="D8" s="8" t="s">
        <v>15</v>
      </c>
      <c r="E8" s="3" t="s">
        <v>40</v>
      </c>
      <c r="F8" s="9" t="s">
        <v>67</v>
      </c>
      <c r="G8" s="3" t="s">
        <v>93</v>
      </c>
      <c r="H8" s="3" t="s">
        <v>109</v>
      </c>
    </row>
    <row r="9" spans="1:8">
      <c r="A9" s="3" t="s">
        <v>11</v>
      </c>
      <c r="B9" s="7">
        <f t="shared" si="0"/>
        <v>36000</v>
      </c>
      <c r="C9" s="7">
        <f t="shared" si="0"/>
        <v>36000</v>
      </c>
      <c r="D9" s="8" t="s">
        <v>16</v>
      </c>
      <c r="E9" s="3" t="s">
        <v>41</v>
      </c>
      <c r="F9" s="9" t="s">
        <v>68</v>
      </c>
      <c r="G9" s="3" t="s">
        <v>93</v>
      </c>
      <c r="H9" s="3" t="s">
        <v>109</v>
      </c>
    </row>
    <row r="10" spans="1:8">
      <c r="A10" s="3" t="s">
        <v>11</v>
      </c>
      <c r="B10" s="7">
        <f>11440*3</f>
        <v>34320</v>
      </c>
      <c r="C10" s="7">
        <f>11440*3</f>
        <v>34320</v>
      </c>
      <c r="D10" s="8" t="s">
        <v>17</v>
      </c>
      <c r="E10" s="3" t="s">
        <v>42</v>
      </c>
      <c r="F10" s="9" t="s">
        <v>69</v>
      </c>
      <c r="G10" s="3" t="s">
        <v>93</v>
      </c>
      <c r="H10" s="3" t="s">
        <v>109</v>
      </c>
    </row>
    <row r="11" spans="1:8">
      <c r="A11" s="3" t="s">
        <v>11</v>
      </c>
      <c r="B11" s="7">
        <f>9500*3</f>
        <v>28500</v>
      </c>
      <c r="C11" s="7">
        <f>9500*3</f>
        <v>28500</v>
      </c>
      <c r="D11" s="8" t="s">
        <v>18</v>
      </c>
      <c r="E11" s="3" t="s">
        <v>43</v>
      </c>
      <c r="F11" s="9" t="s">
        <v>70</v>
      </c>
      <c r="G11" s="3" t="s">
        <v>93</v>
      </c>
      <c r="H11" s="3" t="s">
        <v>109</v>
      </c>
    </row>
    <row r="12" spans="1:8">
      <c r="A12" s="3" t="s">
        <v>11</v>
      </c>
      <c r="B12" s="7">
        <f>9500*3</f>
        <v>28500</v>
      </c>
      <c r="C12" s="7">
        <f>9500*3</f>
        <v>28500</v>
      </c>
      <c r="D12" s="8" t="s">
        <v>30</v>
      </c>
      <c r="E12" s="3" t="s">
        <v>44</v>
      </c>
      <c r="F12" s="9" t="s">
        <v>71</v>
      </c>
      <c r="G12" s="3" t="s">
        <v>93</v>
      </c>
      <c r="H12" s="3" t="s">
        <v>109</v>
      </c>
    </row>
    <row r="13" spans="1:8" ht="40.5">
      <c r="A13" s="6" t="s">
        <v>11</v>
      </c>
      <c r="B13" s="10">
        <v>71775.600000000006</v>
      </c>
      <c r="C13" s="10">
        <v>71775.600000000006</v>
      </c>
      <c r="D13" s="11" t="s">
        <v>19</v>
      </c>
      <c r="E13" s="4" t="s">
        <v>45</v>
      </c>
      <c r="F13" s="12" t="s">
        <v>72</v>
      </c>
      <c r="G13" s="6" t="s">
        <v>94</v>
      </c>
      <c r="H13" s="3" t="s">
        <v>110</v>
      </c>
    </row>
    <row r="14" spans="1:8" ht="60.75">
      <c r="A14" s="3" t="s">
        <v>11</v>
      </c>
      <c r="B14" s="10">
        <v>72000</v>
      </c>
      <c r="C14" s="10">
        <v>72000</v>
      </c>
      <c r="D14" s="11" t="s">
        <v>19</v>
      </c>
      <c r="E14" s="4" t="s">
        <v>46</v>
      </c>
      <c r="F14" s="12" t="s">
        <v>73</v>
      </c>
      <c r="G14" s="6" t="s">
        <v>94</v>
      </c>
      <c r="H14" s="3" t="s">
        <v>110</v>
      </c>
    </row>
    <row r="15" spans="1:8">
      <c r="A15" s="3" t="s">
        <v>11</v>
      </c>
      <c r="B15" s="7">
        <f>10000*12</f>
        <v>120000</v>
      </c>
      <c r="C15" s="7">
        <f>10000*12</f>
        <v>120000</v>
      </c>
      <c r="D15" s="8" t="s">
        <v>20</v>
      </c>
      <c r="E15" s="3" t="s">
        <v>47</v>
      </c>
      <c r="F15" s="9" t="s">
        <v>74</v>
      </c>
      <c r="G15" s="3" t="s">
        <v>94</v>
      </c>
      <c r="H15" s="3" t="s">
        <v>110</v>
      </c>
    </row>
    <row r="16" spans="1:8">
      <c r="A16" s="3" t="s">
        <v>11</v>
      </c>
      <c r="B16" s="7">
        <f t="shared" ref="B16:C17" si="1">10000*12</f>
        <v>120000</v>
      </c>
      <c r="C16" s="7">
        <f t="shared" si="1"/>
        <v>120000</v>
      </c>
      <c r="D16" s="11" t="s">
        <v>21</v>
      </c>
      <c r="E16" s="3" t="s">
        <v>48</v>
      </c>
      <c r="F16" s="9" t="s">
        <v>75</v>
      </c>
      <c r="G16" s="3" t="s">
        <v>94</v>
      </c>
      <c r="H16" s="3" t="s">
        <v>110</v>
      </c>
    </row>
    <row r="17" spans="1:8">
      <c r="A17" s="3" t="s">
        <v>11</v>
      </c>
      <c r="B17" s="7">
        <f t="shared" si="1"/>
        <v>120000</v>
      </c>
      <c r="C17" s="7">
        <f t="shared" si="1"/>
        <v>120000</v>
      </c>
      <c r="D17" s="11" t="s">
        <v>22</v>
      </c>
      <c r="E17" s="3" t="s">
        <v>49</v>
      </c>
      <c r="F17" s="9" t="s">
        <v>76</v>
      </c>
      <c r="G17" s="3" t="s">
        <v>94</v>
      </c>
      <c r="H17" s="3" t="s">
        <v>110</v>
      </c>
    </row>
    <row r="18" spans="1:8">
      <c r="A18" s="3" t="s">
        <v>11</v>
      </c>
      <c r="B18" s="7">
        <f>9500*12</f>
        <v>114000</v>
      </c>
      <c r="C18" s="7">
        <f>9500*12</f>
        <v>114000</v>
      </c>
      <c r="D18" s="13" t="s">
        <v>23</v>
      </c>
      <c r="E18" s="3" t="s">
        <v>50</v>
      </c>
      <c r="F18" s="9" t="s">
        <v>77</v>
      </c>
      <c r="G18" s="3" t="s">
        <v>94</v>
      </c>
      <c r="H18" s="3" t="s">
        <v>110</v>
      </c>
    </row>
    <row r="19" spans="1:8">
      <c r="A19" s="3" t="s">
        <v>11</v>
      </c>
      <c r="B19" s="7">
        <f t="shared" ref="B19:C20" si="2">9500*12</f>
        <v>114000</v>
      </c>
      <c r="C19" s="7">
        <f t="shared" si="2"/>
        <v>114000</v>
      </c>
      <c r="D19" s="13" t="s">
        <v>24</v>
      </c>
      <c r="E19" s="2" t="s">
        <v>51</v>
      </c>
      <c r="F19" s="9" t="s">
        <v>78</v>
      </c>
      <c r="G19" s="3" t="s">
        <v>94</v>
      </c>
      <c r="H19" s="3" t="s">
        <v>110</v>
      </c>
    </row>
    <row r="20" spans="1:8">
      <c r="A20" s="3" t="s">
        <v>11</v>
      </c>
      <c r="B20" s="7">
        <f t="shared" si="2"/>
        <v>114000</v>
      </c>
      <c r="C20" s="7">
        <f t="shared" si="2"/>
        <v>114000</v>
      </c>
      <c r="D20" s="13" t="s">
        <v>25</v>
      </c>
      <c r="E20" s="3" t="s">
        <v>52</v>
      </c>
      <c r="F20" s="14">
        <v>66129254138</v>
      </c>
      <c r="G20" s="3" t="s">
        <v>94</v>
      </c>
      <c r="H20" s="3" t="s">
        <v>110</v>
      </c>
    </row>
    <row r="21" spans="1:8">
      <c r="A21" s="3" t="s">
        <v>11</v>
      </c>
      <c r="B21" s="7">
        <f>11440*12</f>
        <v>137280</v>
      </c>
      <c r="C21" s="7">
        <f>11440*12</f>
        <v>137280</v>
      </c>
      <c r="D21" s="15" t="s">
        <v>26</v>
      </c>
      <c r="E21" s="3" t="s">
        <v>53</v>
      </c>
      <c r="F21" s="9" t="s">
        <v>79</v>
      </c>
      <c r="G21" s="3" t="s">
        <v>94</v>
      </c>
      <c r="H21" s="3" t="s">
        <v>110</v>
      </c>
    </row>
    <row r="22" spans="1:8">
      <c r="A22" s="3" t="s">
        <v>11</v>
      </c>
      <c r="B22" s="7">
        <f>12000*12</f>
        <v>144000</v>
      </c>
      <c r="C22" s="7">
        <f>12000*12</f>
        <v>144000</v>
      </c>
      <c r="D22" s="13" t="s">
        <v>27</v>
      </c>
      <c r="E22" s="12" t="s">
        <v>54</v>
      </c>
      <c r="F22" s="9" t="s">
        <v>80</v>
      </c>
      <c r="G22" s="3" t="s">
        <v>94</v>
      </c>
      <c r="H22" s="3" t="s">
        <v>110</v>
      </c>
    </row>
    <row r="23" spans="1:8">
      <c r="A23" s="3"/>
      <c r="B23" s="7"/>
      <c r="C23" s="7"/>
      <c r="D23" s="13"/>
      <c r="E23" s="12"/>
      <c r="F23" s="9"/>
      <c r="G23" s="3"/>
      <c r="H23" s="3"/>
    </row>
    <row r="24" spans="1:8">
      <c r="A24" s="3"/>
      <c r="B24" s="7"/>
      <c r="C24" s="7"/>
      <c r="D24" s="13"/>
      <c r="E24" s="12"/>
      <c r="F24" s="9"/>
      <c r="G24" s="3"/>
      <c r="H24" s="3"/>
    </row>
    <row r="25" spans="1:8">
      <c r="A25" s="3"/>
      <c r="B25" s="7"/>
      <c r="C25" s="7"/>
      <c r="D25" s="13"/>
      <c r="E25" s="12"/>
      <c r="F25" s="9"/>
      <c r="G25" s="3"/>
      <c r="H25" s="3"/>
    </row>
    <row r="26" spans="1:8">
      <c r="A26" s="3"/>
      <c r="B26" s="7"/>
      <c r="C26" s="7"/>
      <c r="D26" s="13"/>
      <c r="E26" s="12"/>
      <c r="F26" s="9"/>
      <c r="G26" s="3"/>
      <c r="H26" s="3"/>
    </row>
    <row r="27" spans="1:8">
      <c r="A27" s="3"/>
      <c r="B27" s="7"/>
      <c r="C27" s="7"/>
      <c r="D27" s="13"/>
      <c r="E27" s="12"/>
      <c r="F27" s="9"/>
      <c r="G27" s="3"/>
      <c r="H27" s="3"/>
    </row>
    <row r="28" spans="1:8">
      <c r="A28" s="3"/>
      <c r="B28" s="7"/>
      <c r="C28" s="7"/>
      <c r="D28" s="13"/>
      <c r="E28" s="12"/>
      <c r="F28" s="9"/>
      <c r="G28" s="3"/>
      <c r="H28" s="3"/>
    </row>
    <row r="29" spans="1:8">
      <c r="A29" s="3"/>
      <c r="B29" s="7"/>
      <c r="C29" s="7"/>
      <c r="D29" s="13"/>
      <c r="E29" s="12"/>
      <c r="F29" s="9"/>
      <c r="G29" s="3"/>
      <c r="H29" s="3"/>
    </row>
    <row r="30" spans="1:8">
      <c r="A30" s="3"/>
      <c r="B30" s="7"/>
      <c r="C30" s="7"/>
      <c r="D30" s="13"/>
      <c r="E30" s="12"/>
      <c r="F30" s="9"/>
      <c r="G30" s="3"/>
      <c r="H30" s="3"/>
    </row>
    <row r="31" spans="1:8">
      <c r="A31" s="3"/>
      <c r="B31" s="7"/>
      <c r="C31" s="7"/>
      <c r="D31" s="13"/>
      <c r="E31" s="12"/>
      <c r="F31" s="9"/>
      <c r="G31" s="3"/>
      <c r="H31" s="3"/>
    </row>
    <row r="32" spans="1:8">
      <c r="A32" s="3"/>
      <c r="B32" s="7"/>
      <c r="C32" s="7"/>
      <c r="D32" s="13"/>
      <c r="E32" s="12"/>
      <c r="F32" s="9"/>
      <c r="G32" s="3"/>
      <c r="H32" s="3"/>
    </row>
    <row r="33" spans="1:8">
      <c r="A33" s="3"/>
      <c r="B33" s="7"/>
      <c r="C33" s="7"/>
      <c r="D33" s="13"/>
      <c r="E33" s="12"/>
      <c r="F33" s="9"/>
      <c r="G33" s="3"/>
      <c r="H33" s="3"/>
    </row>
    <row r="34" spans="1:8">
      <c r="A34" s="3" t="s">
        <v>11</v>
      </c>
      <c r="B34" s="7">
        <f>10000*11</f>
        <v>110000</v>
      </c>
      <c r="C34" s="7">
        <f>10000*11</f>
        <v>110000</v>
      </c>
      <c r="D34" s="13" t="s">
        <v>28</v>
      </c>
      <c r="E34" s="3" t="s">
        <v>55</v>
      </c>
      <c r="F34" s="9" t="s">
        <v>81</v>
      </c>
      <c r="G34" s="3" t="s">
        <v>95</v>
      </c>
      <c r="H34" s="3" t="s">
        <v>110</v>
      </c>
    </row>
    <row r="35" spans="1:8">
      <c r="A35" s="3"/>
      <c r="B35" s="7"/>
      <c r="C35" s="7"/>
      <c r="D35" s="13"/>
      <c r="E35" s="3"/>
      <c r="F35" s="9"/>
      <c r="G35" s="3"/>
      <c r="H35" s="3"/>
    </row>
    <row r="36" spans="1:8">
      <c r="A36" s="3"/>
      <c r="B36" s="7"/>
      <c r="C36" s="7"/>
      <c r="D36" s="13"/>
      <c r="E36" s="3"/>
      <c r="F36" s="9"/>
      <c r="G36" s="3"/>
      <c r="H36" s="3"/>
    </row>
    <row r="37" spans="1:8">
      <c r="A37" s="3"/>
      <c r="B37" s="7"/>
      <c r="C37" s="7"/>
      <c r="D37" s="13"/>
      <c r="E37" s="3"/>
      <c r="F37" s="9"/>
      <c r="G37" s="3"/>
      <c r="H37" s="3"/>
    </row>
    <row r="38" spans="1:8">
      <c r="A38" s="3"/>
      <c r="B38" s="7"/>
      <c r="C38" s="7"/>
      <c r="D38" s="13"/>
      <c r="E38" s="3"/>
      <c r="F38" s="9"/>
      <c r="G38" s="3"/>
      <c r="H38" s="3"/>
    </row>
    <row r="39" spans="1:8">
      <c r="A39" s="3"/>
      <c r="B39" s="7"/>
      <c r="C39" s="7"/>
      <c r="D39" s="13"/>
      <c r="E39" s="3"/>
      <c r="F39" s="9"/>
      <c r="G39" s="3"/>
      <c r="H39" s="3"/>
    </row>
    <row r="40" spans="1:8">
      <c r="A40" s="3"/>
      <c r="B40" s="7"/>
      <c r="C40" s="7"/>
      <c r="D40" s="13"/>
      <c r="E40" s="3"/>
      <c r="F40" s="9"/>
      <c r="G40" s="3"/>
      <c r="H40" s="3"/>
    </row>
    <row r="41" spans="1:8">
      <c r="A41" s="3"/>
      <c r="B41" s="7"/>
      <c r="C41" s="7"/>
      <c r="D41" s="13"/>
      <c r="E41" s="3"/>
      <c r="F41" s="9"/>
      <c r="G41" s="3"/>
      <c r="H41" s="3"/>
    </row>
    <row r="42" spans="1:8">
      <c r="A42" s="3"/>
      <c r="B42" s="7"/>
      <c r="C42" s="7"/>
      <c r="D42" s="13"/>
      <c r="E42" s="3"/>
      <c r="F42" s="9"/>
      <c r="G42" s="3"/>
      <c r="H42" s="3"/>
    </row>
    <row r="43" spans="1:8">
      <c r="A43" s="3"/>
      <c r="B43" s="7"/>
      <c r="C43" s="7"/>
      <c r="D43" s="13"/>
      <c r="E43" s="3"/>
      <c r="F43" s="9"/>
      <c r="G43" s="3"/>
      <c r="H43" s="3"/>
    </row>
    <row r="44" spans="1:8">
      <c r="A44" s="3"/>
      <c r="B44" s="7"/>
      <c r="C44" s="7"/>
      <c r="D44" s="13"/>
      <c r="E44" s="3"/>
      <c r="F44" s="9"/>
      <c r="G44" s="3"/>
      <c r="H44" s="3"/>
    </row>
    <row r="45" spans="1:8">
      <c r="A45" s="3"/>
      <c r="B45" s="7"/>
      <c r="C45" s="7"/>
      <c r="D45" s="13"/>
      <c r="E45" s="3"/>
      <c r="F45" s="9"/>
      <c r="G45" s="3"/>
      <c r="H45" s="3"/>
    </row>
    <row r="46" spans="1:8">
      <c r="A46" s="3"/>
      <c r="B46" s="7"/>
      <c r="C46" s="7"/>
      <c r="D46" s="13"/>
      <c r="E46" s="3"/>
      <c r="F46" s="9"/>
      <c r="G46" s="3"/>
      <c r="H46" s="3"/>
    </row>
    <row r="47" spans="1:8">
      <c r="A47" s="3"/>
      <c r="B47" s="7"/>
      <c r="C47" s="7"/>
      <c r="D47" s="13"/>
      <c r="E47" s="3"/>
      <c r="F47" s="9"/>
      <c r="G47" s="3"/>
      <c r="H47" s="3"/>
    </row>
    <row r="48" spans="1:8">
      <c r="A48" s="3"/>
      <c r="B48" s="7"/>
      <c r="C48" s="7"/>
      <c r="D48" s="13"/>
      <c r="E48" s="3"/>
      <c r="F48" s="9"/>
      <c r="G48" s="3"/>
      <c r="H48" s="3"/>
    </row>
    <row r="49" spans="1:8">
      <c r="A49" s="3" t="s">
        <v>11</v>
      </c>
      <c r="B49" s="16">
        <v>27390.5</v>
      </c>
      <c r="C49" s="16">
        <v>27390.5</v>
      </c>
      <c r="D49" s="15" t="s">
        <v>29</v>
      </c>
      <c r="E49" s="3" t="s">
        <v>56</v>
      </c>
      <c r="F49" s="14">
        <v>66129097181</v>
      </c>
      <c r="G49" s="3" t="s">
        <v>111</v>
      </c>
      <c r="H49" s="3" t="s">
        <v>112</v>
      </c>
    </row>
    <row r="50" spans="1:8">
      <c r="A50" s="3"/>
      <c r="B50" s="16"/>
      <c r="C50" s="16"/>
      <c r="D50" s="15"/>
      <c r="E50" s="3"/>
      <c r="F50" s="14"/>
      <c r="G50" s="3"/>
      <c r="H50" s="3"/>
    </row>
    <row r="51" spans="1:8">
      <c r="A51" s="3"/>
      <c r="B51" s="16"/>
      <c r="C51" s="16"/>
      <c r="D51" s="15"/>
      <c r="E51" s="3"/>
      <c r="F51" s="14"/>
      <c r="G51" s="3"/>
      <c r="H51" s="3"/>
    </row>
    <row r="52" spans="1:8">
      <c r="A52" s="3"/>
      <c r="B52" s="16"/>
      <c r="C52" s="16"/>
      <c r="D52" s="15"/>
      <c r="E52" s="3"/>
      <c r="F52" s="14"/>
      <c r="G52" s="3"/>
      <c r="H52" s="3"/>
    </row>
    <row r="53" spans="1:8">
      <c r="A53" s="3"/>
      <c r="B53" s="16"/>
      <c r="C53" s="16"/>
      <c r="D53" s="15"/>
      <c r="E53" s="3"/>
      <c r="F53" s="14"/>
      <c r="G53" s="3"/>
      <c r="H53" s="3"/>
    </row>
    <row r="54" spans="1:8">
      <c r="A54" s="3"/>
      <c r="B54" s="16"/>
      <c r="C54" s="16"/>
      <c r="D54" s="15"/>
      <c r="E54" s="3"/>
      <c r="F54" s="14"/>
      <c r="G54" s="3"/>
      <c r="H54" s="3"/>
    </row>
    <row r="55" spans="1:8">
      <c r="A55" s="3"/>
      <c r="B55" s="16"/>
      <c r="C55" s="16"/>
      <c r="D55" s="15"/>
      <c r="E55" s="3"/>
      <c r="F55" s="14"/>
      <c r="G55" s="3"/>
      <c r="H55" s="3"/>
    </row>
    <row r="56" spans="1:8">
      <c r="A56" s="3"/>
      <c r="B56" s="16"/>
      <c r="C56" s="16"/>
      <c r="D56" s="15"/>
      <c r="E56" s="3"/>
      <c r="F56" s="14"/>
      <c r="G56" s="3"/>
      <c r="H56" s="3"/>
    </row>
    <row r="57" spans="1:8">
      <c r="A57" s="3"/>
      <c r="B57" s="16"/>
      <c r="C57" s="16"/>
      <c r="D57" s="15"/>
      <c r="E57" s="3"/>
      <c r="F57" s="14"/>
      <c r="G57" s="3"/>
      <c r="H57" s="3"/>
    </row>
    <row r="58" spans="1:8">
      <c r="A58" s="3"/>
      <c r="B58" s="16"/>
      <c r="C58" s="16"/>
      <c r="D58" s="15"/>
      <c r="E58" s="3"/>
      <c r="F58" s="14"/>
      <c r="G58" s="3"/>
      <c r="H58" s="3"/>
    </row>
    <row r="59" spans="1:8">
      <c r="A59" s="3"/>
      <c r="B59" s="16"/>
      <c r="C59" s="16"/>
      <c r="D59" s="15"/>
      <c r="E59" s="3"/>
      <c r="F59" s="14"/>
      <c r="G59" s="3"/>
      <c r="H59" s="3"/>
    </row>
    <row r="60" spans="1:8">
      <c r="A60" s="3"/>
      <c r="B60" s="16"/>
      <c r="C60" s="16"/>
      <c r="D60" s="15"/>
      <c r="E60" s="3"/>
      <c r="F60" s="14"/>
      <c r="G60" s="3"/>
      <c r="H60" s="3"/>
    </row>
    <row r="61" spans="1:8">
      <c r="A61" s="3"/>
      <c r="B61" s="16"/>
      <c r="C61" s="16"/>
      <c r="D61" s="15"/>
      <c r="E61" s="3"/>
      <c r="F61" s="14"/>
      <c r="G61" s="3"/>
      <c r="H61" s="3"/>
    </row>
    <row r="62" spans="1:8">
      <c r="A62" s="3"/>
      <c r="B62" s="16"/>
      <c r="C62" s="16"/>
      <c r="D62" s="15"/>
      <c r="E62" s="3"/>
      <c r="F62" s="14"/>
      <c r="G62" s="3"/>
      <c r="H62" s="3"/>
    </row>
    <row r="63" spans="1:8">
      <c r="A63" s="3"/>
      <c r="B63" s="16"/>
      <c r="C63" s="16"/>
      <c r="D63" s="15"/>
      <c r="E63" s="3"/>
      <c r="F63" s="14"/>
      <c r="G63" s="3"/>
      <c r="H63" s="3"/>
    </row>
    <row r="64" spans="1:8">
      <c r="A64" s="3" t="s">
        <v>11</v>
      </c>
      <c r="B64" s="7">
        <f>12000*3</f>
        <v>36000</v>
      </c>
      <c r="C64" s="7">
        <f>12000*3</f>
        <v>36000</v>
      </c>
      <c r="D64" s="8" t="s">
        <v>13</v>
      </c>
      <c r="E64" s="3" t="s">
        <v>38</v>
      </c>
      <c r="F64" s="9" t="s">
        <v>82</v>
      </c>
      <c r="G64" s="3" t="s">
        <v>96</v>
      </c>
      <c r="H64" s="3" t="s">
        <v>114</v>
      </c>
    </row>
    <row r="65" spans="1:8">
      <c r="A65" s="3" t="s">
        <v>11</v>
      </c>
      <c r="B65" s="7">
        <f t="shared" ref="B65:C67" si="3">12000*3</f>
        <v>36000</v>
      </c>
      <c r="C65" s="7">
        <f t="shared" si="3"/>
        <v>36000</v>
      </c>
      <c r="D65" s="8" t="s">
        <v>14</v>
      </c>
      <c r="E65" s="3" t="s">
        <v>39</v>
      </c>
      <c r="F65" s="9" t="s">
        <v>83</v>
      </c>
      <c r="G65" s="3" t="s">
        <v>96</v>
      </c>
      <c r="H65" s="3" t="s">
        <v>114</v>
      </c>
    </row>
    <row r="66" spans="1:8">
      <c r="A66" s="3" t="s">
        <v>11</v>
      </c>
      <c r="B66" s="7">
        <v>34320</v>
      </c>
      <c r="C66" s="7">
        <v>34320</v>
      </c>
      <c r="D66" s="8" t="s">
        <v>15</v>
      </c>
      <c r="E66" s="3" t="s">
        <v>40</v>
      </c>
      <c r="F66" s="9" t="s">
        <v>84</v>
      </c>
      <c r="G66" s="3" t="s">
        <v>96</v>
      </c>
      <c r="H66" s="3" t="s">
        <v>114</v>
      </c>
    </row>
    <row r="67" spans="1:8">
      <c r="A67" s="3" t="s">
        <v>11</v>
      </c>
      <c r="B67" s="7">
        <f t="shared" si="3"/>
        <v>36000</v>
      </c>
      <c r="C67" s="7">
        <f t="shared" si="3"/>
        <v>36000</v>
      </c>
      <c r="D67" s="8" t="s">
        <v>16</v>
      </c>
      <c r="E67" s="3" t="s">
        <v>41</v>
      </c>
      <c r="F67" s="9" t="s">
        <v>85</v>
      </c>
      <c r="G67" s="3" t="s">
        <v>96</v>
      </c>
      <c r="H67" s="3" t="s">
        <v>114</v>
      </c>
    </row>
    <row r="68" spans="1:8">
      <c r="A68" s="3" t="s">
        <v>11</v>
      </c>
      <c r="B68" s="7">
        <f>11440*3</f>
        <v>34320</v>
      </c>
      <c r="C68" s="7">
        <f>11440*3</f>
        <v>34320</v>
      </c>
      <c r="D68" s="8" t="s">
        <v>17</v>
      </c>
      <c r="E68" s="3" t="s">
        <v>42</v>
      </c>
      <c r="F68" s="8" t="s">
        <v>86</v>
      </c>
      <c r="G68" s="3" t="s">
        <v>96</v>
      </c>
      <c r="H68" s="3" t="s">
        <v>114</v>
      </c>
    </row>
    <row r="69" spans="1:8">
      <c r="A69" s="3" t="s">
        <v>11</v>
      </c>
      <c r="B69" s="7">
        <f t="shared" ref="B69:C70" si="4">9500*3</f>
        <v>28500</v>
      </c>
      <c r="C69" s="7">
        <f t="shared" si="4"/>
        <v>28500</v>
      </c>
      <c r="D69" s="8" t="s">
        <v>18</v>
      </c>
      <c r="E69" s="3" t="s">
        <v>43</v>
      </c>
      <c r="F69" s="12" t="s">
        <v>87</v>
      </c>
      <c r="G69" s="3" t="s">
        <v>96</v>
      </c>
      <c r="H69" s="3" t="s">
        <v>114</v>
      </c>
    </row>
    <row r="70" spans="1:8">
      <c r="A70" s="3" t="s">
        <v>11</v>
      </c>
      <c r="B70" s="7">
        <f t="shared" si="4"/>
        <v>28500</v>
      </c>
      <c r="C70" s="7">
        <f t="shared" si="4"/>
        <v>28500</v>
      </c>
      <c r="D70" s="8" t="s">
        <v>30</v>
      </c>
      <c r="E70" s="3" t="s">
        <v>44</v>
      </c>
      <c r="F70" s="12" t="s">
        <v>88</v>
      </c>
      <c r="G70" s="3" t="s">
        <v>96</v>
      </c>
      <c r="H70" s="3" t="s">
        <v>114</v>
      </c>
    </row>
    <row r="71" spans="1:8">
      <c r="A71" s="3" t="s">
        <v>11</v>
      </c>
      <c r="B71" s="17">
        <v>129560</v>
      </c>
      <c r="C71" s="17">
        <v>129560</v>
      </c>
      <c r="D71" s="8" t="s">
        <v>31</v>
      </c>
      <c r="E71" s="3" t="s">
        <v>57</v>
      </c>
      <c r="F71" s="18" t="s">
        <v>89</v>
      </c>
      <c r="G71" s="6" t="s">
        <v>97</v>
      </c>
      <c r="H71" s="3" t="s">
        <v>113</v>
      </c>
    </row>
    <row r="72" spans="1:8">
      <c r="A72" s="3" t="s">
        <v>11</v>
      </c>
      <c r="B72" s="19">
        <v>25500</v>
      </c>
      <c r="C72" s="19">
        <v>25500</v>
      </c>
      <c r="D72" s="11" t="s">
        <v>32</v>
      </c>
      <c r="E72" s="3" t="s">
        <v>58</v>
      </c>
      <c r="F72" s="9" t="s">
        <v>90</v>
      </c>
      <c r="G72" s="3" t="s">
        <v>98</v>
      </c>
      <c r="H72" s="3" t="s">
        <v>115</v>
      </c>
    </row>
    <row r="73" spans="1:8">
      <c r="A73" s="3" t="s">
        <v>11</v>
      </c>
      <c r="B73" s="7">
        <f>5500*4</f>
        <v>22000</v>
      </c>
      <c r="C73" s="7">
        <f>5500*4</f>
        <v>22000</v>
      </c>
      <c r="D73" s="8" t="s">
        <v>108</v>
      </c>
      <c r="E73" s="3" t="s">
        <v>107</v>
      </c>
      <c r="F73" s="9" t="s">
        <v>122</v>
      </c>
      <c r="G73" s="14" t="s">
        <v>106</v>
      </c>
      <c r="H73" s="3" t="s">
        <v>123</v>
      </c>
    </row>
    <row r="74" spans="1:8">
      <c r="A74" s="3" t="s">
        <v>11</v>
      </c>
      <c r="B74" s="20">
        <f>2950*12</f>
        <v>35400</v>
      </c>
      <c r="C74" s="20">
        <f>2950*12</f>
        <v>35400</v>
      </c>
      <c r="D74" s="21" t="s">
        <v>33</v>
      </c>
      <c r="E74" s="22" t="s">
        <v>59</v>
      </c>
      <c r="F74" s="23" t="s">
        <v>91</v>
      </c>
      <c r="G74" s="6" t="s">
        <v>99</v>
      </c>
      <c r="H74" s="3" t="s">
        <v>117</v>
      </c>
    </row>
    <row r="75" spans="1:8">
      <c r="A75" s="3" t="s">
        <v>11</v>
      </c>
      <c r="B75" s="7">
        <v>2500</v>
      </c>
      <c r="C75" s="7">
        <v>2500</v>
      </c>
      <c r="D75" s="21" t="s">
        <v>33</v>
      </c>
      <c r="E75" s="22" t="s">
        <v>59</v>
      </c>
      <c r="F75" s="12" t="s">
        <v>9</v>
      </c>
      <c r="G75" s="3" t="s">
        <v>99</v>
      </c>
      <c r="H75" s="3" t="s">
        <v>116</v>
      </c>
    </row>
    <row r="76" spans="1:8">
      <c r="A76" s="3" t="s">
        <v>11</v>
      </c>
      <c r="B76" s="17">
        <v>34650</v>
      </c>
      <c r="C76" s="17">
        <v>34650</v>
      </c>
      <c r="D76" s="11" t="s">
        <v>34</v>
      </c>
      <c r="E76" s="24" t="s">
        <v>60</v>
      </c>
      <c r="F76" s="12" t="s">
        <v>92</v>
      </c>
      <c r="G76" s="24" t="s">
        <v>100</v>
      </c>
      <c r="H76" s="3" t="s">
        <v>118</v>
      </c>
    </row>
    <row r="77" spans="1:8">
      <c r="A77" s="3"/>
      <c r="B77" s="17"/>
      <c r="C77" s="17"/>
      <c r="D77" s="11"/>
      <c r="E77" s="24"/>
      <c r="F77" s="12"/>
      <c r="G77" s="24"/>
      <c r="H77" s="3"/>
    </row>
    <row r="78" spans="1:8">
      <c r="A78" s="3"/>
      <c r="B78" s="17"/>
      <c r="C78" s="17"/>
      <c r="D78" s="11"/>
      <c r="E78" s="24"/>
      <c r="F78" s="12"/>
      <c r="G78" s="24"/>
      <c r="H78" s="3"/>
    </row>
    <row r="79" spans="1:8">
      <c r="A79" s="3" t="s">
        <v>11</v>
      </c>
      <c r="B79" s="7">
        <v>2990</v>
      </c>
      <c r="C79" s="7">
        <v>2990</v>
      </c>
      <c r="D79" s="8" t="s">
        <v>35</v>
      </c>
      <c r="E79" s="3" t="s">
        <v>61</v>
      </c>
      <c r="F79" s="14" t="s">
        <v>9</v>
      </c>
      <c r="G79" s="6" t="s">
        <v>101</v>
      </c>
      <c r="H79" s="3" t="s">
        <v>119</v>
      </c>
    </row>
    <row r="80" spans="1:8">
      <c r="A80" s="3" t="s">
        <v>11</v>
      </c>
      <c r="B80" s="7">
        <v>510</v>
      </c>
      <c r="C80" s="7">
        <v>510</v>
      </c>
      <c r="D80" s="8" t="s">
        <v>36</v>
      </c>
      <c r="E80" s="3" t="s">
        <v>62</v>
      </c>
      <c r="F80" s="14" t="s">
        <v>9</v>
      </c>
      <c r="G80" s="3" t="s">
        <v>102</v>
      </c>
      <c r="H80" s="3" t="s">
        <v>120</v>
      </c>
    </row>
    <row r="81" spans="1:8">
      <c r="A81" s="3" t="s">
        <v>11</v>
      </c>
      <c r="B81" s="7">
        <v>1950</v>
      </c>
      <c r="C81" s="7">
        <v>1950</v>
      </c>
      <c r="D81" s="13" t="s">
        <v>37</v>
      </c>
      <c r="E81" s="3" t="s">
        <v>105</v>
      </c>
      <c r="F81" s="14" t="s">
        <v>9</v>
      </c>
      <c r="G81" s="3" t="s">
        <v>102</v>
      </c>
      <c r="H81" s="3" t="s">
        <v>120</v>
      </c>
    </row>
    <row r="82" spans="1:8">
      <c r="A82" s="3" t="s">
        <v>11</v>
      </c>
      <c r="B82" s="19">
        <v>18917.599999999999</v>
      </c>
      <c r="C82" s="19">
        <v>18917.599999999999</v>
      </c>
      <c r="D82" s="25">
        <v>575551000155</v>
      </c>
      <c r="E82" s="3" t="s">
        <v>63</v>
      </c>
      <c r="F82" s="26">
        <v>67029519992</v>
      </c>
      <c r="G82" s="3" t="s">
        <v>103</v>
      </c>
      <c r="H82" s="3" t="s">
        <v>121</v>
      </c>
    </row>
    <row r="83" spans="1:8">
      <c r="A83" s="3" t="s">
        <v>11</v>
      </c>
      <c r="B83" s="19">
        <v>5032.17</v>
      </c>
      <c r="C83" s="19">
        <v>5032.17</v>
      </c>
      <c r="D83" s="25">
        <v>1510101371741</v>
      </c>
      <c r="E83" s="3" t="s">
        <v>64</v>
      </c>
      <c r="F83" s="14">
        <v>67039356873</v>
      </c>
      <c r="G83" s="3" t="s">
        <v>104</v>
      </c>
      <c r="H83" s="3" t="s">
        <v>114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O16ความก้าวหน้าจัดซื้อจัดจ้าง</vt:lpstr>
      <vt:lpstr>O16ความก้าวหน้าจัดซื้อจัดจ้ (2)</vt:lpstr>
      <vt:lpstr>'O16ความก้าวหน้าจัดซื้อจัดจ้ (2)'!Print_Titles</vt:lpstr>
      <vt:lpstr>O16ความก้าวหน้าจัดซื้อจัดจ้าง!Print_Titles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Yaowapa  Khuanphet</dc:creator>
  <cp:lastModifiedBy>ATHIPONG NGAMNAK</cp:lastModifiedBy>
  <cp:lastPrinted>2024-04-24T08:36:14Z</cp:lastPrinted>
  <dcterms:created xsi:type="dcterms:W3CDTF">2024-04-23T08:02:57Z</dcterms:created>
  <dcterms:modified xsi:type="dcterms:W3CDTF">2024-07-12T07:03:39Z</dcterms:modified>
</cp:coreProperties>
</file>